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52"/>
  </bookViews>
  <sheets>
    <sheet name="PLANILHA ORÇAMENTÁRIA" sheetId="2" r:id="rId1"/>
    <sheet name="cronograma" sheetId="3" r:id="rId2"/>
    <sheet name="Plan1" sheetId="4" r:id="rId3"/>
  </sheets>
  <definedNames>
    <definedName name="_xlnm.Print_Area" localSheetId="1">cronograma!$A$1:$F$19</definedName>
    <definedName name="_xlnm.Print_Area" localSheetId="0">'PLANILHA ORÇAMENTÁRIA'!$A$1:$I$31</definedName>
    <definedName name="_xlnm.Print_Area">'PLANILHA ORÇAMENTÁRIA'!$A$1:$I$22</definedName>
  </definedNames>
  <calcPr calcId="162913"/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 l="1"/>
  <c r="G13" i="2" l="1"/>
  <c r="A4" i="3" l="1"/>
  <c r="A3" i="3"/>
  <c r="A2" i="3"/>
  <c r="H21" i="2"/>
  <c r="A9" i="4"/>
  <c r="A5" i="4"/>
  <c r="B10" i="3" l="1"/>
  <c r="H18" i="2" l="1"/>
  <c r="I18" i="2" s="1"/>
  <c r="H19" i="2"/>
  <c r="I19" i="2" s="1"/>
  <c r="H20" i="2"/>
  <c r="I20" i="2" s="1"/>
  <c r="B11" i="3" l="1"/>
  <c r="H17" i="2" l="1"/>
  <c r="I17" i="2" s="1"/>
  <c r="H16" i="2"/>
  <c r="I16" i="2" s="1"/>
  <c r="H22" i="2" l="1"/>
  <c r="I22" i="2" l="1"/>
  <c r="H13" i="2"/>
  <c r="F11" i="3" l="1"/>
  <c r="D11" i="3" s="1"/>
  <c r="I13" i="2"/>
  <c r="H14" i="2"/>
  <c r="H24" i="2" l="1"/>
  <c r="I14" i="2"/>
  <c r="H25" i="2" s="1"/>
  <c r="F10" i="3"/>
  <c r="C10" i="3" l="1"/>
  <c r="C12" i="3" s="1"/>
  <c r="C13" i="3" s="1"/>
  <c r="F13" i="3"/>
  <c r="D12" i="3"/>
  <c r="D13" i="3" l="1"/>
  <c r="E11" i="3" l="1"/>
  <c r="E10" i="3"/>
  <c r="C14" i="3"/>
  <c r="C15" i="3" s="1"/>
  <c r="D14" i="3"/>
  <c r="E13" i="3" l="1"/>
  <c r="D15" i="3"/>
</calcChain>
</file>

<file path=xl/sharedStrings.xml><?xml version="1.0" encoding="utf-8"?>
<sst xmlns="http://schemas.openxmlformats.org/spreadsheetml/2006/main" count="83" uniqueCount="68">
  <si>
    <t>VALOR UNIT</t>
  </si>
  <si>
    <t>ITEM</t>
  </si>
  <si>
    <t>DISCRIMINAÇÃO</t>
  </si>
  <si>
    <t>UNID</t>
  </si>
  <si>
    <t>QUANT</t>
  </si>
  <si>
    <t>TOTAL S/ BDI</t>
  </si>
  <si>
    <t>TOTAL C/ BDI</t>
  </si>
  <si>
    <t>1.0</t>
  </si>
  <si>
    <t>1.1</t>
  </si>
  <si>
    <t>m²</t>
  </si>
  <si>
    <t>SUB- TOTAL</t>
  </si>
  <si>
    <t>2.1</t>
  </si>
  <si>
    <t>2.2</t>
  </si>
  <si>
    <t>m</t>
  </si>
  <si>
    <t>,</t>
  </si>
  <si>
    <t>CRONOGRAMA FÍSICO-FINANCEIRO</t>
  </si>
  <si>
    <t>MESES</t>
  </si>
  <si>
    <t>VALOR</t>
  </si>
  <si>
    <t>Item</t>
  </si>
  <si>
    <t>Discriminação</t>
  </si>
  <si>
    <t>PESO</t>
  </si>
  <si>
    <t>OBRA/SERV.</t>
  </si>
  <si>
    <t>%</t>
  </si>
  <si>
    <t>R$</t>
  </si>
  <si>
    <t>2.0</t>
  </si>
  <si>
    <t>R$ TOTAIS</t>
  </si>
  <si>
    <t>R$ TOTAIS ACUMULADOS</t>
  </si>
  <si>
    <t>% MENSAL</t>
  </si>
  <si>
    <t>% ACUMULADA</t>
  </si>
  <si>
    <t>Arquiteto - Gustavo Ribeiro de Moura</t>
  </si>
  <si>
    <t>CAU: 99489-8</t>
  </si>
  <si>
    <t>Total Geral (sem BDI)</t>
  </si>
  <si>
    <t>2.3</t>
  </si>
  <si>
    <t>2.5</t>
  </si>
  <si>
    <t>2.4</t>
  </si>
  <si>
    <t>PLANILHA ORÇAMENTÁRIA DE CUSTOS</t>
  </si>
  <si>
    <t xml:space="preserve">FORMA DE EXECUÇÃO: INDIRETA </t>
  </si>
  <si>
    <t>COM BDI</t>
  </si>
  <si>
    <t>SEM BDI</t>
  </si>
  <si>
    <t>MEMÓRIA DE CÁLCULO DE QUANTITATIVOS</t>
  </si>
  <si>
    <t>COTAÇÃO</t>
  </si>
  <si>
    <t>PRAZO DE EXECUÇÃO: 2 MESES</t>
  </si>
  <si>
    <t>Pintura externa</t>
  </si>
  <si>
    <t>Pintura interna</t>
  </si>
  <si>
    <t>PREFEITURA MUNICIPAL DE ARAPORÃ</t>
  </si>
  <si>
    <t xml:space="preserve">74033/001 </t>
  </si>
  <si>
    <t>IMPERMEABILIZACAO DE SUPERFICIE COM GEOMEMBRANA (MANTA TERMOPLASTICA LISA) TIPO PEAD, E=2MM.</t>
  </si>
  <si>
    <t>ESPÉCIES VEGETAIS</t>
  </si>
  <si>
    <t>AGUAPÉ</t>
  </si>
  <si>
    <t>Unid.</t>
  </si>
  <si>
    <t>ALFACE D'ÁGUA</t>
  </si>
  <si>
    <t>BIRI (BULBO)</t>
  </si>
  <si>
    <t>LIRIO-DE-SÃO-JOSÉ (BULBO)</t>
  </si>
  <si>
    <t>Total Geral (com BDI 25%)</t>
  </si>
  <si>
    <t>BDI: 25%</t>
  </si>
  <si>
    <t>SINAPI</t>
  </si>
  <si>
    <t>MINI-PAPIRO (SAQUINHO)</t>
  </si>
  <si>
    <t>SOMBRINHA-CHINESA (SAQUINHO)</t>
  </si>
  <si>
    <t>LOCAL: ETE - ARAPORÃ</t>
  </si>
  <si>
    <t xml:space="preserve">OBRA: PROJETO DE AMPLIAÇÃO E MELHORIA TRATAMENTO DE EFLUENTES URBANOS  
TIPO WETLANDS CONSTRUIDAS (BIOTA)
</t>
  </si>
  <si>
    <t>REGIÃO E MÊS DE REFERÊNCIA: REGIÃO TRIANGULO SETEMBRO/2017</t>
  </si>
  <si>
    <t>DATA: 03/11/2017</t>
  </si>
  <si>
    <t>Data: 03/11/2017</t>
  </si>
  <si>
    <t>Fabianni Gonçalves Antônio</t>
  </si>
  <si>
    <t>Engenheira Agrônoma / CREA: 7770/D-GO</t>
  </si>
  <si>
    <t>IMPERMEABILIZAÇÃO</t>
  </si>
  <si>
    <t>2.6</t>
  </si>
  <si>
    <t>OBS: Foram adotadas para especificação dos preços das espécies vegetais, as medianas individuais de cada um preço dos três orçamentos apresentados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</si>
</sst>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&quot;R$&quot;\ #,##0.00"/>
  </numFmts>
  <fonts count="23" x14ac:knownFonts="1">
    <font>
      <sz val="10"/>
      <name val="Arial"/>
      <family val="2"/>
      <charset val="1"/>
    </font>
    <font>
      <b/>
      <sz val="15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  <charset val="1"/>
    </font>
    <font>
      <b/>
      <u/>
      <sz val="10"/>
      <name val="Arial"/>
      <family val="2"/>
    </font>
    <font>
      <b/>
      <sz val="15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0" fontId="0" fillId="0" borderId="4" xfId="0" applyBorder="1"/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0" fillId="0" borderId="0" xfId="0" applyFont="1" applyBorder="1"/>
    <xf numFmtId="0" fontId="0" fillId="0" borderId="1" xfId="0" applyBorder="1"/>
    <xf numFmtId="4" fontId="7" fillId="0" borderId="1" xfId="0" applyNumberFormat="1" applyFont="1" applyBorder="1"/>
    <xf numFmtId="2" fontId="8" fillId="0" borderId="1" xfId="0" applyNumberFormat="1" applyFont="1" applyBorder="1"/>
    <xf numFmtId="0" fontId="9" fillId="0" borderId="0" xfId="0" applyFont="1"/>
    <xf numFmtId="0" fontId="7" fillId="0" borderId="0" xfId="0" applyFont="1"/>
    <xf numFmtId="2" fontId="7" fillId="0" borderId="0" xfId="0" applyNumberFormat="1" applyFont="1"/>
    <xf numFmtId="0" fontId="10" fillId="0" borderId="0" xfId="0" applyFont="1"/>
    <xf numFmtId="0" fontId="5" fillId="0" borderId="0" xfId="0" applyFont="1"/>
    <xf numFmtId="2" fontId="7" fillId="0" borderId="2" xfId="0" applyNumberFormat="1" applyFont="1" applyBorder="1"/>
    <xf numFmtId="0" fontId="7" fillId="0" borderId="3" xfId="0" applyFont="1" applyBorder="1"/>
    <xf numFmtId="2" fontId="7" fillId="0" borderId="3" xfId="0" applyNumberFormat="1" applyFont="1" applyBorder="1"/>
    <xf numFmtId="2" fontId="7" fillId="0" borderId="4" xfId="0" applyNumberFormat="1" applyFont="1" applyBorder="1"/>
    <xf numFmtId="2" fontId="7" fillId="0" borderId="0" xfId="0" applyNumberFormat="1" applyFont="1" applyBorder="1"/>
    <xf numFmtId="0" fontId="7" fillId="0" borderId="0" xfId="0" applyFont="1" applyBorder="1"/>
    <xf numFmtId="2" fontId="7" fillId="0" borderId="1" xfId="0" applyNumberFormat="1" applyFont="1" applyBorder="1"/>
    <xf numFmtId="2" fontId="0" fillId="0" borderId="3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  <xf numFmtId="2" fontId="7" fillId="0" borderId="3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right" wrapText="1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3" fillId="3" borderId="4" xfId="0" applyFont="1" applyFill="1" applyBorder="1"/>
    <xf numFmtId="0" fontId="13" fillId="0" borderId="0" xfId="0" applyFont="1"/>
    <xf numFmtId="0" fontId="14" fillId="0" borderId="2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3" borderId="4" xfId="0" applyFont="1" applyFill="1" applyBorder="1"/>
    <xf numFmtId="0" fontId="17" fillId="0" borderId="2" xfId="0" applyFont="1" applyBorder="1" applyAlignment="1">
      <alignment horizontal="left"/>
    </xf>
    <xf numFmtId="0" fontId="17" fillId="0" borderId="3" xfId="0" applyFont="1" applyBorder="1"/>
    <xf numFmtId="0" fontId="13" fillId="0" borderId="3" xfId="0" applyFont="1" applyBorder="1"/>
    <xf numFmtId="0" fontId="14" fillId="0" borderId="2" xfId="0" applyFont="1" applyBorder="1"/>
    <xf numFmtId="0" fontId="17" fillId="0" borderId="3" xfId="0" applyFont="1" applyBorder="1" applyAlignment="1">
      <alignment horizontal="left"/>
    </xf>
    <xf numFmtId="0" fontId="13" fillId="3" borderId="0" xfId="0" applyFont="1" applyFill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9" fontId="13" fillId="3" borderId="7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164" fontId="19" fillId="5" borderId="1" xfId="0" applyNumberFormat="1" applyFont="1" applyFill="1" applyBorder="1" applyAlignment="1" applyProtection="1">
      <alignment horizontal="center"/>
    </xf>
    <xf numFmtId="0" fontId="20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left"/>
    </xf>
    <xf numFmtId="49" fontId="13" fillId="5" borderId="1" xfId="0" applyNumberFormat="1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/>
    <xf numFmtId="4" fontId="13" fillId="6" borderId="1" xfId="0" applyNumberFormat="1" applyFont="1" applyFill="1" applyBorder="1"/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13" fillId="0" borderId="0" xfId="0" applyNumberFormat="1" applyFont="1"/>
    <xf numFmtId="0" fontId="13" fillId="4" borderId="1" xfId="0" applyFont="1" applyFill="1" applyBorder="1"/>
    <xf numFmtId="0" fontId="19" fillId="0" borderId="1" xfId="0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3" borderId="1" xfId="0" applyNumberFormat="1" applyFont="1" applyFill="1" applyBorder="1" applyAlignment="1">
      <alignment horizontal="right"/>
    </xf>
    <xf numFmtId="0" fontId="19" fillId="5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right"/>
    </xf>
    <xf numFmtId="4" fontId="13" fillId="5" borderId="1" xfId="0" applyNumberFormat="1" applyFont="1" applyFill="1" applyBorder="1" applyAlignment="1">
      <alignment horizontal="right"/>
    </xf>
    <xf numFmtId="4" fontId="13" fillId="6" borderId="1" xfId="0" applyNumberFormat="1" applyFont="1" applyFill="1" applyBorder="1" applyAlignment="1">
      <alignment horizontal="right"/>
    </xf>
    <xf numFmtId="164" fontId="15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2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166" fontId="21" fillId="0" borderId="1" xfId="0" applyNumberFormat="1" applyFont="1" applyBorder="1"/>
    <xf numFmtId="4" fontId="13" fillId="3" borderId="1" xfId="0" applyNumberFormat="1" applyFont="1" applyFill="1" applyBorder="1"/>
    <xf numFmtId="0" fontId="20" fillId="0" borderId="1" xfId="0" applyFont="1" applyBorder="1" applyAlignment="1">
      <alignment horizontal="center"/>
    </xf>
    <xf numFmtId="4" fontId="21" fillId="0" borderId="1" xfId="0" applyNumberFormat="1" applyFont="1" applyBorder="1"/>
    <xf numFmtId="0" fontId="13" fillId="0" borderId="1" xfId="0" applyFont="1" applyBorder="1"/>
    <xf numFmtId="0" fontId="22" fillId="0" borderId="1" xfId="0" applyFont="1" applyBorder="1" applyProtection="1">
      <protection hidden="1"/>
    </xf>
    <xf numFmtId="0" fontId="2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left" wrapText="1"/>
    </xf>
    <xf numFmtId="0" fontId="7" fillId="0" borderId="1" xfId="0" applyFont="1" applyBorder="1"/>
    <xf numFmtId="0" fontId="0" fillId="0" borderId="6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2" fillId="0" borderId="0" xfId="0" applyFont="1" applyBorder="1" applyProtection="1">
      <protection hidden="1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left" wrapText="1"/>
    </xf>
    <xf numFmtId="2" fontId="0" fillId="0" borderId="3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topLeftCell="A4" workbookViewId="0">
      <selection activeCell="I28" sqref="I28"/>
    </sheetView>
  </sheetViews>
  <sheetFormatPr defaultRowHeight="12.75" x14ac:dyDescent="0.2"/>
  <cols>
    <col min="1" max="1" width="6.42578125" style="47" customWidth="1"/>
    <col min="2" max="2" width="15" style="47"/>
    <col min="3" max="3" width="61.85546875" style="47"/>
    <col min="4" max="4" width="7.140625" style="47"/>
    <col min="5" max="5" width="11.42578125" style="47"/>
    <col min="6" max="6" width="11.85546875" style="47"/>
    <col min="7" max="7" width="11.5703125" style="47" customWidth="1"/>
    <col min="8" max="8" width="13.140625" style="47" bestFit="1" customWidth="1"/>
    <col min="9" max="9" width="13.85546875" style="58" customWidth="1"/>
    <col min="10" max="10" width="14.7109375" style="47" customWidth="1"/>
    <col min="11" max="12" width="0" style="47" hidden="1"/>
    <col min="13" max="13" width="9.140625" style="47"/>
    <col min="14" max="14" width="12.140625" style="47"/>
    <col min="15" max="258" width="9" style="47"/>
    <col min="259" max="16384" width="9.140625" style="47"/>
  </cols>
  <sheetData>
    <row r="1" spans="1:14" ht="18" customHeight="1" x14ac:dyDescent="0.3">
      <c r="A1" s="111" t="s">
        <v>35</v>
      </c>
      <c r="B1" s="111"/>
      <c r="C1" s="111"/>
      <c r="D1" s="111"/>
      <c r="E1" s="111"/>
      <c r="F1" s="103" t="s">
        <v>62</v>
      </c>
      <c r="G1" s="44"/>
      <c r="H1" s="45"/>
      <c r="I1" s="46"/>
    </row>
    <row r="2" spans="1:14" ht="18" customHeight="1" x14ac:dyDescent="0.3">
      <c r="A2" s="48" t="s">
        <v>44</v>
      </c>
      <c r="B2" s="49"/>
      <c r="C2" s="49"/>
      <c r="D2" s="50"/>
      <c r="E2" s="50"/>
      <c r="F2" s="44"/>
      <c r="G2" s="44"/>
      <c r="H2" s="45"/>
      <c r="I2" s="46"/>
    </row>
    <row r="3" spans="1:14" ht="30.75" customHeight="1" x14ac:dyDescent="0.2">
      <c r="A3" s="112" t="s">
        <v>59</v>
      </c>
      <c r="B3" s="113"/>
      <c r="C3" s="113"/>
      <c r="D3" s="113"/>
      <c r="E3" s="113"/>
      <c r="F3" s="113"/>
      <c r="G3" s="113"/>
      <c r="H3" s="113"/>
      <c r="I3" s="114"/>
    </row>
    <row r="4" spans="1:14" ht="12.75" customHeight="1" x14ac:dyDescent="0.2">
      <c r="A4" s="5" t="s">
        <v>58</v>
      </c>
      <c r="B4" s="54"/>
      <c r="C4" s="55"/>
      <c r="D4" s="56" t="s">
        <v>61</v>
      </c>
      <c r="E4" s="54"/>
      <c r="F4" s="54"/>
      <c r="G4" s="54"/>
      <c r="H4" s="54"/>
      <c r="I4" s="52"/>
    </row>
    <row r="5" spans="1:14" ht="14.1" customHeight="1" x14ac:dyDescent="0.25">
      <c r="A5" s="5" t="s">
        <v>60</v>
      </c>
      <c r="B5" s="57"/>
      <c r="C5" s="51"/>
      <c r="D5" s="48" t="s">
        <v>36</v>
      </c>
      <c r="E5" s="51"/>
      <c r="F5" s="51"/>
      <c r="G5" s="51"/>
      <c r="H5" s="51"/>
      <c r="I5" s="52"/>
    </row>
    <row r="6" spans="1:14" ht="14.1" customHeight="1" x14ac:dyDescent="0.25">
      <c r="A6" s="53" t="s">
        <v>41</v>
      </c>
      <c r="B6" s="57"/>
      <c r="C6" s="51"/>
      <c r="D6" s="48" t="s">
        <v>54</v>
      </c>
      <c r="E6" s="51"/>
      <c r="F6" s="51"/>
      <c r="G6" s="51"/>
      <c r="H6" s="51"/>
      <c r="I6" s="52"/>
    </row>
    <row r="7" spans="1:14" ht="14.1" customHeight="1" x14ac:dyDescent="0.25">
      <c r="A7" s="51"/>
      <c r="B7" s="51"/>
      <c r="C7" s="51"/>
      <c r="D7" s="51"/>
      <c r="E7" s="51"/>
      <c r="F7" s="51"/>
      <c r="G7" s="51"/>
      <c r="H7" s="51"/>
    </row>
    <row r="8" spans="1:14" ht="14.1" customHeight="1" x14ac:dyDescent="0.2">
      <c r="A8" s="59"/>
      <c r="B8" s="59"/>
      <c r="C8" s="59"/>
      <c r="D8" s="59"/>
      <c r="E8" s="59"/>
      <c r="F8" s="60" t="s">
        <v>0</v>
      </c>
      <c r="G8" s="60" t="s">
        <v>0</v>
      </c>
      <c r="H8" s="59"/>
      <c r="I8" s="61"/>
    </row>
    <row r="9" spans="1:14" ht="14.1" customHeight="1" x14ac:dyDescent="0.2">
      <c r="A9" s="60" t="s">
        <v>1</v>
      </c>
      <c r="B9" s="108" t="s">
        <v>55</v>
      </c>
      <c r="C9" s="62" t="s">
        <v>2</v>
      </c>
      <c r="D9" s="60" t="s">
        <v>3</v>
      </c>
      <c r="E9" s="60" t="s">
        <v>4</v>
      </c>
      <c r="F9" s="60" t="s">
        <v>38</v>
      </c>
      <c r="G9" s="60" t="s">
        <v>37</v>
      </c>
      <c r="H9" s="60" t="s">
        <v>5</v>
      </c>
      <c r="I9" s="63" t="s">
        <v>6</v>
      </c>
    </row>
    <row r="10" spans="1:14" ht="14.1" customHeight="1" x14ac:dyDescent="0.2">
      <c r="A10" s="64"/>
      <c r="B10" s="65">
        <v>42217</v>
      </c>
      <c r="C10" s="64"/>
      <c r="D10" s="64"/>
      <c r="E10" s="64"/>
      <c r="F10" s="64"/>
      <c r="G10" s="64"/>
      <c r="H10" s="64"/>
      <c r="I10" s="66">
        <v>0.25</v>
      </c>
    </row>
    <row r="11" spans="1:14" ht="14.1" customHeight="1" x14ac:dyDescent="0.2">
      <c r="A11" s="67"/>
      <c r="B11" s="67"/>
      <c r="C11" s="67"/>
      <c r="D11" s="67"/>
      <c r="E11" s="67"/>
      <c r="F11" s="67"/>
      <c r="G11" s="67"/>
      <c r="H11" s="67"/>
      <c r="I11" s="68"/>
    </row>
    <row r="12" spans="1:14" ht="14.1" customHeight="1" x14ac:dyDescent="0.2">
      <c r="A12" s="69" t="s">
        <v>7</v>
      </c>
      <c r="B12" s="70"/>
      <c r="C12" s="71" t="s">
        <v>65</v>
      </c>
      <c r="D12" s="72"/>
      <c r="E12" s="73"/>
      <c r="F12" s="74"/>
      <c r="G12" s="74"/>
      <c r="H12" s="74"/>
      <c r="I12" s="75"/>
    </row>
    <row r="13" spans="1:14" ht="30" customHeight="1" x14ac:dyDescent="0.2">
      <c r="A13" s="76" t="s">
        <v>8</v>
      </c>
      <c r="B13" s="109" t="s">
        <v>45</v>
      </c>
      <c r="C13" s="104" t="s">
        <v>46</v>
      </c>
      <c r="D13" s="78" t="s">
        <v>9</v>
      </c>
      <c r="E13" s="79">
        <v>2485</v>
      </c>
      <c r="F13" s="80">
        <v>38.6</v>
      </c>
      <c r="G13" s="80">
        <f>F13*1.25</f>
        <v>48.25</v>
      </c>
      <c r="H13" s="80">
        <f t="shared" ref="H13" si="0">E13*F13</f>
        <v>95921</v>
      </c>
      <c r="I13" s="81">
        <f>H13*1.25</f>
        <v>119901.25</v>
      </c>
      <c r="N13" s="82"/>
    </row>
    <row r="14" spans="1:14" ht="14.1" customHeight="1" x14ac:dyDescent="0.2">
      <c r="A14" s="76"/>
      <c r="B14" s="83"/>
      <c r="C14" s="84" t="s">
        <v>10</v>
      </c>
      <c r="D14" s="78"/>
      <c r="E14" s="85"/>
      <c r="F14" s="80"/>
      <c r="G14" s="80"/>
      <c r="H14" s="86">
        <f>SUM(H13:H13)</f>
        <v>95921</v>
      </c>
      <c r="I14" s="87">
        <f>H14*1.25</f>
        <v>119901.25</v>
      </c>
      <c r="N14" s="82"/>
    </row>
    <row r="15" spans="1:14" ht="14.1" customHeight="1" x14ac:dyDescent="0.2">
      <c r="A15" s="69" t="s">
        <v>24</v>
      </c>
      <c r="B15" s="88"/>
      <c r="C15" s="71" t="s">
        <v>47</v>
      </c>
      <c r="D15" s="72"/>
      <c r="E15" s="89"/>
      <c r="F15" s="90"/>
      <c r="G15" s="90"/>
      <c r="H15" s="90"/>
      <c r="I15" s="91"/>
      <c r="N15" s="82"/>
    </row>
    <row r="16" spans="1:14" ht="13.5" customHeight="1" x14ac:dyDescent="0.2">
      <c r="A16" s="92" t="s">
        <v>11</v>
      </c>
      <c r="B16" s="77" t="s">
        <v>40</v>
      </c>
      <c r="C16" s="105" t="s">
        <v>48</v>
      </c>
      <c r="D16" s="14" t="s">
        <v>49</v>
      </c>
      <c r="E16" s="79">
        <v>1200</v>
      </c>
      <c r="F16" s="85">
        <v>0.5</v>
      </c>
      <c r="G16" s="80">
        <f t="shared" ref="G16:G20" si="1">F16*1.25</f>
        <v>0.625</v>
      </c>
      <c r="H16" s="80">
        <f>E16*F16</f>
        <v>600</v>
      </c>
      <c r="I16" s="81">
        <f>H16*1.25</f>
        <v>750</v>
      </c>
      <c r="N16" s="82"/>
    </row>
    <row r="17" spans="1:14" ht="15" customHeight="1" x14ac:dyDescent="0.2">
      <c r="A17" s="92" t="s">
        <v>12</v>
      </c>
      <c r="B17" s="77" t="s">
        <v>40</v>
      </c>
      <c r="C17" s="106" t="s">
        <v>50</v>
      </c>
      <c r="D17" s="14" t="s">
        <v>49</v>
      </c>
      <c r="E17" s="79">
        <v>1200</v>
      </c>
      <c r="F17" s="85">
        <v>0.5</v>
      </c>
      <c r="G17" s="80">
        <f t="shared" si="1"/>
        <v>0.625</v>
      </c>
      <c r="H17" s="80">
        <f>E17*F17</f>
        <v>600</v>
      </c>
      <c r="I17" s="81">
        <f t="shared" ref="I17:I20" si="2">H17*1.25</f>
        <v>750</v>
      </c>
      <c r="N17" s="82"/>
    </row>
    <row r="18" spans="1:14" ht="15" customHeight="1" x14ac:dyDescent="0.2">
      <c r="A18" s="92" t="s">
        <v>32</v>
      </c>
      <c r="B18" s="77" t="s">
        <v>40</v>
      </c>
      <c r="C18" s="106" t="s">
        <v>51</v>
      </c>
      <c r="D18" s="78" t="s">
        <v>13</v>
      </c>
      <c r="E18" s="79">
        <v>1800</v>
      </c>
      <c r="F18" s="80">
        <v>2</v>
      </c>
      <c r="G18" s="80">
        <f t="shared" si="1"/>
        <v>2.5</v>
      </c>
      <c r="H18" s="80">
        <f t="shared" ref="H18:H21" si="3">E18*F18</f>
        <v>3600</v>
      </c>
      <c r="I18" s="81">
        <f t="shared" si="2"/>
        <v>4500</v>
      </c>
      <c r="N18" s="82"/>
    </row>
    <row r="19" spans="1:14" ht="15" customHeight="1" x14ac:dyDescent="0.2">
      <c r="A19" s="92" t="s">
        <v>34</v>
      </c>
      <c r="B19" s="77" t="s">
        <v>40</v>
      </c>
      <c r="C19" s="106" t="s">
        <v>52</v>
      </c>
      <c r="D19" s="78" t="s">
        <v>13</v>
      </c>
      <c r="E19" s="79">
        <v>1800</v>
      </c>
      <c r="F19" s="80">
        <v>2</v>
      </c>
      <c r="G19" s="80">
        <f t="shared" si="1"/>
        <v>2.5</v>
      </c>
      <c r="H19" s="80">
        <f t="shared" si="3"/>
        <v>3600</v>
      </c>
      <c r="I19" s="81">
        <f t="shared" si="2"/>
        <v>4500</v>
      </c>
      <c r="N19" s="82"/>
    </row>
    <row r="20" spans="1:14" ht="15" customHeight="1" x14ac:dyDescent="0.2">
      <c r="A20" s="92" t="s">
        <v>33</v>
      </c>
      <c r="B20" s="77" t="s">
        <v>40</v>
      </c>
      <c r="C20" s="106" t="s">
        <v>56</v>
      </c>
      <c r="D20" s="78" t="s">
        <v>13</v>
      </c>
      <c r="E20" s="79">
        <v>1200</v>
      </c>
      <c r="F20" s="80">
        <v>3</v>
      </c>
      <c r="G20" s="80">
        <f t="shared" si="1"/>
        <v>3.75</v>
      </c>
      <c r="H20" s="80">
        <f t="shared" si="3"/>
        <v>3600</v>
      </c>
      <c r="I20" s="81">
        <f t="shared" si="2"/>
        <v>4500</v>
      </c>
      <c r="N20" s="82"/>
    </row>
    <row r="21" spans="1:14" ht="15.75" customHeight="1" x14ac:dyDescent="0.2">
      <c r="A21" s="92" t="s">
        <v>66</v>
      </c>
      <c r="B21" s="77" t="s">
        <v>40</v>
      </c>
      <c r="C21" s="106" t="s">
        <v>57</v>
      </c>
      <c r="D21" s="76" t="s">
        <v>9</v>
      </c>
      <c r="E21" s="79">
        <v>2000</v>
      </c>
      <c r="F21" s="80">
        <v>6</v>
      </c>
      <c r="G21" s="80">
        <f>F21*1.25</f>
        <v>7.5</v>
      </c>
      <c r="H21" s="80">
        <f t="shared" si="3"/>
        <v>12000</v>
      </c>
      <c r="I21" s="81">
        <v>38.97</v>
      </c>
      <c r="N21" s="82"/>
    </row>
    <row r="22" spans="1:14" ht="14.25" customHeight="1" x14ac:dyDescent="0.2">
      <c r="A22" s="76"/>
      <c r="B22" s="83"/>
      <c r="C22" s="84" t="s">
        <v>10</v>
      </c>
      <c r="D22" s="78"/>
      <c r="E22" s="85"/>
      <c r="F22" s="80"/>
      <c r="G22" s="80"/>
      <c r="H22" s="86">
        <f>SUM(H16:H21)</f>
        <v>24000</v>
      </c>
      <c r="I22" s="87">
        <f>H22*1.25</f>
        <v>30000</v>
      </c>
      <c r="N22" s="82"/>
    </row>
    <row r="23" spans="1:14" x14ac:dyDescent="0.2">
      <c r="A23" s="76"/>
      <c r="B23" s="76"/>
      <c r="C23" s="84"/>
      <c r="D23" s="78"/>
      <c r="E23" s="85"/>
      <c r="F23" s="80"/>
      <c r="G23" s="80"/>
      <c r="H23" s="86"/>
      <c r="I23" s="86"/>
    </row>
    <row r="24" spans="1:14" x14ac:dyDescent="0.2">
      <c r="A24" s="93"/>
      <c r="B24" s="93"/>
      <c r="C24" s="94" t="s">
        <v>31</v>
      </c>
      <c r="D24" s="78"/>
      <c r="E24" s="95"/>
      <c r="F24" s="96"/>
      <c r="G24" s="96"/>
      <c r="H24" s="97">
        <f>H14+H22</f>
        <v>119921</v>
      </c>
      <c r="I24" s="98"/>
    </row>
    <row r="25" spans="1:14" x14ac:dyDescent="0.2">
      <c r="A25" s="99"/>
      <c r="B25" s="99"/>
      <c r="C25" s="107" t="s">
        <v>53</v>
      </c>
      <c r="D25" s="78"/>
      <c r="E25" s="95"/>
      <c r="F25" s="96"/>
      <c r="G25" s="96"/>
      <c r="H25" s="97">
        <f>I14+I22</f>
        <v>149901.25</v>
      </c>
      <c r="I25" s="98"/>
    </row>
    <row r="26" spans="1:14" x14ac:dyDescent="0.2">
      <c r="A26" s="99"/>
      <c r="B26" s="107" t="s">
        <v>67</v>
      </c>
      <c r="C26" s="107"/>
      <c r="D26" s="78"/>
      <c r="E26" s="95"/>
      <c r="F26" s="96"/>
      <c r="G26" s="96"/>
      <c r="H26" s="100"/>
      <c r="I26" s="98"/>
    </row>
    <row r="27" spans="1:14" x14ac:dyDescent="0.2">
      <c r="A27" s="99"/>
      <c r="B27" s="99"/>
      <c r="C27" s="94"/>
      <c r="D27" s="78"/>
      <c r="E27" s="95"/>
      <c r="F27" s="96"/>
      <c r="G27" s="96"/>
      <c r="H27" s="100"/>
      <c r="I27" s="98"/>
    </row>
    <row r="28" spans="1:14" x14ac:dyDescent="0.2">
      <c r="A28" s="99"/>
      <c r="B28" s="99"/>
      <c r="C28" s="101"/>
      <c r="D28" s="78"/>
      <c r="E28" s="95"/>
      <c r="F28" s="96"/>
      <c r="G28" s="96"/>
      <c r="H28" s="100"/>
      <c r="I28" s="98"/>
    </row>
    <row r="29" spans="1:14" ht="15.75" x14ac:dyDescent="0.25">
      <c r="A29" s="76"/>
      <c r="B29" s="76"/>
      <c r="C29" s="102" t="s">
        <v>63</v>
      </c>
      <c r="D29" s="101"/>
      <c r="E29" s="95"/>
      <c r="F29" s="96"/>
      <c r="G29" s="96"/>
      <c r="H29" s="96"/>
      <c r="I29" s="98"/>
    </row>
    <row r="30" spans="1:14" ht="15.75" x14ac:dyDescent="0.25">
      <c r="A30" s="76"/>
      <c r="B30" s="76"/>
      <c r="C30" s="102" t="s">
        <v>64</v>
      </c>
      <c r="D30" s="101"/>
      <c r="E30" s="95"/>
      <c r="F30" s="96"/>
      <c r="G30" s="96"/>
      <c r="H30" s="96"/>
      <c r="I30" s="98"/>
    </row>
    <row r="31" spans="1:14" x14ac:dyDescent="0.2">
      <c r="A31" s="76"/>
      <c r="B31" s="76"/>
      <c r="C31" s="101"/>
      <c r="D31" s="78"/>
      <c r="E31" s="95"/>
      <c r="F31" s="96"/>
      <c r="G31" s="96"/>
      <c r="H31" s="96"/>
      <c r="I31" s="98"/>
    </row>
    <row r="34" spans="3:3" x14ac:dyDescent="0.2">
      <c r="C34" s="47" t="s">
        <v>14</v>
      </c>
    </row>
  </sheetData>
  <mergeCells count="2">
    <mergeCell ref="A1:E1"/>
    <mergeCell ref="A3:I3"/>
  </mergeCells>
  <pageMargins left="0.74803149606299213" right="0.51181102362204722" top="0.55118110236220474" bottom="0.59055118110236227" header="0.15748031496062992" footer="0.51181102362204722"/>
  <pageSetup paperSize="9" scale="89" firstPageNumber="0" fitToHeight="6" orientation="landscape" horizontalDpi="4294967293" verticalDpi="4294967293" r:id="rId1"/>
  <headerFooter>
    <oddHeader>&amp;RPágina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="75" zoomScaleNormal="75" workbookViewId="0">
      <selection activeCell="B28" sqref="B28"/>
    </sheetView>
  </sheetViews>
  <sheetFormatPr defaultRowHeight="12.75" x14ac:dyDescent="0.2"/>
  <cols>
    <col min="1" max="1" width="8.28515625"/>
    <col min="2" max="2" width="59.140625" customWidth="1"/>
    <col min="3" max="3" width="18.85546875" customWidth="1"/>
    <col min="4" max="4" width="19" customWidth="1"/>
    <col min="5" max="5" width="9.28515625" customWidth="1"/>
    <col min="6" max="6" width="25.42578125" customWidth="1"/>
    <col min="7" max="255" width="9"/>
  </cols>
  <sheetData>
    <row r="1" spans="1:6" ht="19.5" x14ac:dyDescent="0.3">
      <c r="A1" s="115" t="s">
        <v>15</v>
      </c>
      <c r="B1" s="115"/>
      <c r="C1" s="115"/>
      <c r="D1" s="115"/>
      <c r="E1" s="1"/>
      <c r="F1" s="17"/>
    </row>
    <row r="2" spans="1:6" ht="15" x14ac:dyDescent="0.2">
      <c r="A2" s="2" t="str">
        <f>'PLANILHA ORÇAMENTÁRIA'!A2:A3</f>
        <v>PREFEITURA MUNICIPAL DE ARAPORÃ</v>
      </c>
      <c r="B2" s="3"/>
      <c r="C2" s="4"/>
      <c r="D2" s="4"/>
      <c r="E2" s="4"/>
      <c r="F2" s="17"/>
    </row>
    <row r="3" spans="1:6" ht="15.75" x14ac:dyDescent="0.25">
      <c r="A3" s="5" t="str">
        <f>'PLANILHA ORÇAMENTÁRIA'!A3</f>
        <v xml:space="preserve">OBRA: PROJETO DE AMPLIAÇÃO E MELHORIA TRATAMENTO DE EFLUENTES URBANOS  
TIPO WETLANDS CONSTRUIDAS (BIOTA)
</v>
      </c>
      <c r="B3" s="6"/>
      <c r="C3" s="7"/>
      <c r="D3" s="7"/>
      <c r="E3" s="7"/>
      <c r="F3" s="17"/>
    </row>
    <row r="4" spans="1:6" ht="15.75" x14ac:dyDescent="0.25">
      <c r="A4" s="5" t="str">
        <f>'PLANILHA ORÇAMENTÁRIA'!A4</f>
        <v>LOCAL: ETE - ARAPORÃ</v>
      </c>
      <c r="B4" s="6"/>
      <c r="C4" s="7"/>
      <c r="D4" s="7"/>
      <c r="E4" s="7"/>
      <c r="F4" s="17"/>
    </row>
    <row r="5" spans="1:6" ht="11.25" customHeight="1" x14ac:dyDescent="0.25">
      <c r="A5" s="7"/>
      <c r="B5" s="7"/>
      <c r="C5" s="7"/>
      <c r="D5" s="7"/>
      <c r="E5" s="7"/>
    </row>
    <row r="6" spans="1:6" x14ac:dyDescent="0.2">
      <c r="A6" s="8"/>
      <c r="B6" s="8"/>
      <c r="C6" s="116" t="s">
        <v>16</v>
      </c>
      <c r="D6" s="116"/>
      <c r="E6" s="8"/>
      <c r="F6" s="18" t="s">
        <v>17</v>
      </c>
    </row>
    <row r="7" spans="1:6" x14ac:dyDescent="0.2">
      <c r="A7" s="9" t="s">
        <v>18</v>
      </c>
      <c r="B7" s="9" t="s">
        <v>19</v>
      </c>
      <c r="C7" s="8">
        <v>1</v>
      </c>
      <c r="D7" s="8">
        <v>2</v>
      </c>
      <c r="E7" s="10" t="s">
        <v>20</v>
      </c>
      <c r="F7" s="9" t="s">
        <v>21</v>
      </c>
    </row>
    <row r="8" spans="1:6" x14ac:dyDescent="0.2">
      <c r="A8" s="10"/>
      <c r="B8" s="10"/>
      <c r="C8" s="10"/>
      <c r="D8" s="10"/>
      <c r="E8" s="10" t="s">
        <v>22</v>
      </c>
      <c r="F8" s="10" t="s">
        <v>23</v>
      </c>
    </row>
    <row r="9" spans="1:6" ht="6" customHeight="1" x14ac:dyDescent="0.2">
      <c r="A9" s="19"/>
      <c r="B9" s="19"/>
      <c r="C9" s="19"/>
      <c r="D9" s="19"/>
      <c r="E9" s="19"/>
      <c r="F9" s="19"/>
    </row>
    <row r="10" spans="1:6" x14ac:dyDescent="0.2">
      <c r="A10" s="11" t="s">
        <v>7</v>
      </c>
      <c r="B10" s="16" t="str">
        <f>'PLANILHA ORÇAMENTÁRIA'!C12</f>
        <v>IMPERMEABILIZAÇÃO</v>
      </c>
      <c r="C10" s="20">
        <f>F10</f>
        <v>119901.25</v>
      </c>
      <c r="D10" s="20"/>
      <c r="E10" s="21">
        <f>(F10*100)/F13</f>
        <v>79.986824659567546</v>
      </c>
      <c r="F10" s="13">
        <f>'PLANILHA ORÇAMENTÁRIA'!I14</f>
        <v>119901.25</v>
      </c>
    </row>
    <row r="11" spans="1:6" x14ac:dyDescent="0.2">
      <c r="A11" s="11" t="s">
        <v>24</v>
      </c>
      <c r="B11" s="16" t="str">
        <f>'PLANILHA ORÇAMENTÁRIA'!C15</f>
        <v>ESPÉCIES VEGETAIS</v>
      </c>
      <c r="C11" s="20"/>
      <c r="D11" s="20">
        <f>F11</f>
        <v>30000</v>
      </c>
      <c r="E11" s="21">
        <f>(F11*100)/F13</f>
        <v>20.013175340432451</v>
      </c>
      <c r="F11" s="13">
        <f>'PLANILHA ORÇAMENTÁRIA'!I22</f>
        <v>30000</v>
      </c>
    </row>
    <row r="12" spans="1:6" x14ac:dyDescent="0.2">
      <c r="A12" s="14"/>
      <c r="B12" s="15" t="s">
        <v>25</v>
      </c>
      <c r="C12" s="21">
        <f>SUM(C10:C11)</f>
        <v>119901.25</v>
      </c>
      <c r="D12" s="21">
        <f>SUM(D10:D11)</f>
        <v>30000</v>
      </c>
      <c r="E12" s="21"/>
      <c r="F12" s="22"/>
    </row>
    <row r="13" spans="1:6" x14ac:dyDescent="0.2">
      <c r="A13" s="14"/>
      <c r="B13" s="15" t="s">
        <v>26</v>
      </c>
      <c r="C13" s="21">
        <f>C12</f>
        <v>119901.25</v>
      </c>
      <c r="D13" s="21">
        <f>C12+D12</f>
        <v>149901.25</v>
      </c>
      <c r="E13" s="27">
        <f>SUM(E10:E11)</f>
        <v>100</v>
      </c>
      <c r="F13" s="26">
        <f>SUM(F10:F11)</f>
        <v>149901.25</v>
      </c>
    </row>
    <row r="14" spans="1:6" x14ac:dyDescent="0.2">
      <c r="A14" s="11"/>
      <c r="B14" s="15" t="s">
        <v>27</v>
      </c>
      <c r="C14" s="21">
        <f>C12*100/F13</f>
        <v>79.986824659567546</v>
      </c>
      <c r="D14" s="21">
        <f>D12*100/F13</f>
        <v>20.013175340432451</v>
      </c>
      <c r="E14" s="22"/>
      <c r="F14" s="22"/>
    </row>
    <row r="15" spans="1:6" x14ac:dyDescent="0.2">
      <c r="A15" s="14"/>
      <c r="B15" s="15" t="s">
        <v>28</v>
      </c>
      <c r="C15" s="12">
        <f>C14</f>
        <v>79.986824659567546</v>
      </c>
      <c r="D15" s="21">
        <f>C14+D14</f>
        <v>100</v>
      </c>
      <c r="E15" s="22"/>
      <c r="F15" s="22"/>
    </row>
    <row r="17" spans="2:4" ht="30" customHeight="1" x14ac:dyDescent="0.2">
      <c r="C17" s="23"/>
    </row>
    <row r="18" spans="2:4" ht="15.75" x14ac:dyDescent="0.25">
      <c r="B18" s="110" t="s">
        <v>63</v>
      </c>
      <c r="D18" s="23"/>
    </row>
    <row r="19" spans="2:4" ht="15.75" x14ac:dyDescent="0.25">
      <c r="B19" s="110" t="s">
        <v>64</v>
      </c>
    </row>
  </sheetData>
  <mergeCells count="2">
    <mergeCell ref="A1:D1"/>
    <mergeCell ref="C6:D6"/>
  </mergeCells>
  <pageMargins left="0.55118110236220474" right="0.55118110236220474" top="0.98425196850393704" bottom="0.98425196850393704" header="0.51181102362204722" footer="0.51181102362204722"/>
  <pageSetup paperSize="9" firstPageNumber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activeCell="A9" sqref="A9"/>
    </sheetView>
  </sheetViews>
  <sheetFormatPr defaultRowHeight="12.75" x14ac:dyDescent="0.2"/>
  <cols>
    <col min="1" max="1" width="12.42578125" customWidth="1"/>
    <col min="2" max="2" width="11.140625" customWidth="1"/>
    <col min="3" max="3" width="12" customWidth="1"/>
    <col min="4" max="4" width="11.7109375" customWidth="1"/>
    <col min="5" max="5" width="13" customWidth="1"/>
    <col min="6" max="6" width="9.140625" customWidth="1"/>
  </cols>
  <sheetData>
    <row r="1" spans="1:9" ht="18" x14ac:dyDescent="0.25">
      <c r="A1" s="28" t="s">
        <v>39</v>
      </c>
    </row>
    <row r="3" spans="1:9" x14ac:dyDescent="0.2">
      <c r="A3" s="31" t="s">
        <v>42</v>
      </c>
    </row>
    <row r="5" spans="1:9" x14ac:dyDescent="0.2">
      <c r="A5" s="23">
        <f>(11.75*2*8.9)+(20.64*9.5)+(20.12*3.31)+(15.98*2*5)+(34.15*4.9)</f>
        <v>798.96220000000005</v>
      </c>
      <c r="C5" s="29"/>
      <c r="D5" s="29"/>
    </row>
    <row r="7" spans="1:9" x14ac:dyDescent="0.2">
      <c r="A7" s="29" t="s">
        <v>43</v>
      </c>
    </row>
    <row r="8" spans="1:9" x14ac:dyDescent="0.2">
      <c r="H8" s="29"/>
      <c r="I8" s="29"/>
    </row>
    <row r="9" spans="1:9" x14ac:dyDescent="0.2">
      <c r="A9" s="23">
        <f>(16.47*4*2)+(25.02*4)+(5.23*4.73)+(8.02*4)+(6.31*2)+(16.13*2)+36.67+(21.5*2)+46.06</f>
        <v>459.2679</v>
      </c>
    </row>
    <row r="11" spans="1:9" x14ac:dyDescent="0.2">
      <c r="A11" s="23"/>
    </row>
    <row r="16" spans="1:9" x14ac:dyDescent="0.2">
      <c r="E16" s="30"/>
      <c r="F16" s="29"/>
    </row>
    <row r="17" spans="1:9" x14ac:dyDescent="0.2">
      <c r="E17" s="30"/>
      <c r="F17" s="29"/>
    </row>
    <row r="18" spans="1:9" x14ac:dyDescent="0.2">
      <c r="D18" s="23"/>
      <c r="F18" s="30"/>
      <c r="G18" s="29"/>
      <c r="H18" s="30"/>
      <c r="I18" s="29"/>
    </row>
    <row r="19" spans="1:9" x14ac:dyDescent="0.2">
      <c r="D19" s="23"/>
      <c r="F19" s="30"/>
      <c r="G19" s="29"/>
    </row>
    <row r="20" spans="1:9" x14ac:dyDescent="0.2">
      <c r="A20" s="31"/>
    </row>
    <row r="23" spans="1:9" x14ac:dyDescent="0.2">
      <c r="E23" s="30"/>
      <c r="F23" s="29"/>
    </row>
    <row r="25" spans="1:9" x14ac:dyDescent="0.2">
      <c r="D25" s="29"/>
      <c r="E25" s="29"/>
    </row>
    <row r="27" spans="1:9" x14ac:dyDescent="0.2">
      <c r="F27" s="30"/>
      <c r="G27" s="29"/>
    </row>
    <row r="28" spans="1:9" x14ac:dyDescent="0.2">
      <c r="G28" s="30"/>
      <c r="H28" s="29"/>
    </row>
    <row r="32" spans="1:9" x14ac:dyDescent="0.2">
      <c r="A32" s="23"/>
    </row>
    <row r="35" spans="1:11" x14ac:dyDescent="0.2">
      <c r="A35" s="23"/>
    </row>
    <row r="39" spans="1:11" x14ac:dyDescent="0.2">
      <c r="H39" s="23"/>
      <c r="J39" s="30"/>
      <c r="K39" s="29"/>
    </row>
    <row r="40" spans="1:11" x14ac:dyDescent="0.2">
      <c r="F40" s="30"/>
      <c r="G40" s="29"/>
    </row>
    <row r="41" spans="1:11" x14ac:dyDescent="0.2">
      <c r="F41" s="30"/>
      <c r="G41" s="29"/>
    </row>
    <row r="42" spans="1:11" x14ac:dyDescent="0.2">
      <c r="F42" s="30"/>
      <c r="G42" s="29"/>
    </row>
    <row r="43" spans="1:11" x14ac:dyDescent="0.2">
      <c r="F43" s="30"/>
      <c r="G43" s="29"/>
    </row>
    <row r="45" spans="1:11" x14ac:dyDescent="0.2">
      <c r="A45" s="32"/>
    </row>
    <row r="46" spans="1:11" x14ac:dyDescent="0.2">
      <c r="A46" s="29"/>
      <c r="B46" s="29"/>
      <c r="C46" s="30"/>
      <c r="D46" s="29"/>
    </row>
    <row r="47" spans="1:11" x14ac:dyDescent="0.2">
      <c r="A47" s="29"/>
      <c r="B47" s="29"/>
      <c r="C47" s="30"/>
      <c r="D47" s="29"/>
    </row>
    <row r="48" spans="1:11" x14ac:dyDescent="0.2">
      <c r="A48" s="29"/>
      <c r="B48" s="29"/>
      <c r="C48" s="30"/>
      <c r="D48" s="29"/>
    </row>
    <row r="49" spans="1:5" x14ac:dyDescent="0.2">
      <c r="A49" s="29"/>
      <c r="B49" s="29"/>
      <c r="C49" s="30"/>
      <c r="D49" s="29"/>
    </row>
    <row r="50" spans="1:5" x14ac:dyDescent="0.2">
      <c r="A50" s="29"/>
      <c r="B50" s="29"/>
      <c r="C50" s="30"/>
      <c r="D50" s="29"/>
    </row>
    <row r="52" spans="1:5" x14ac:dyDescent="0.2">
      <c r="A52" s="29"/>
    </row>
    <row r="53" spans="1:5" x14ac:dyDescent="0.2">
      <c r="A53" s="29"/>
    </row>
    <row r="54" spans="1:5" x14ac:dyDescent="0.2">
      <c r="A54" s="22"/>
      <c r="B54" s="22"/>
      <c r="C54" s="22"/>
      <c r="D54" s="22"/>
      <c r="E54" s="25"/>
    </row>
    <row r="55" spans="1:5" x14ac:dyDescent="0.2">
      <c r="A55" s="22"/>
      <c r="B55" s="22"/>
      <c r="C55" s="22"/>
      <c r="D55" s="22"/>
      <c r="E55" s="22"/>
    </row>
    <row r="56" spans="1:5" x14ac:dyDescent="0.2">
      <c r="A56" s="22"/>
      <c r="B56" s="22"/>
      <c r="C56" s="22"/>
      <c r="D56" s="22"/>
      <c r="E56" s="22"/>
    </row>
    <row r="57" spans="1:5" x14ac:dyDescent="0.2">
      <c r="A57" s="22"/>
      <c r="B57" s="22"/>
      <c r="C57" s="22"/>
      <c r="D57" s="22"/>
      <c r="E57" s="22"/>
    </row>
    <row r="58" spans="1:5" x14ac:dyDescent="0.2">
      <c r="A58" s="22"/>
      <c r="B58" s="22"/>
      <c r="C58" s="22"/>
      <c r="D58" s="22"/>
      <c r="E58" s="22"/>
    </row>
    <row r="59" spans="1:5" x14ac:dyDescent="0.2">
      <c r="A59" s="22"/>
      <c r="B59" s="22"/>
      <c r="C59" s="22"/>
      <c r="D59" s="22"/>
      <c r="E59" s="22"/>
    </row>
    <row r="60" spans="1:5" x14ac:dyDescent="0.2">
      <c r="A60" s="22"/>
      <c r="B60" s="22"/>
      <c r="C60" s="22"/>
      <c r="D60" s="22"/>
      <c r="E60" s="22"/>
    </row>
    <row r="61" spans="1:5" x14ac:dyDescent="0.2">
      <c r="A61" s="22"/>
      <c r="B61" s="22"/>
      <c r="C61" s="22"/>
      <c r="D61" s="22"/>
      <c r="E61" s="22"/>
    </row>
    <row r="62" spans="1:5" x14ac:dyDescent="0.2">
      <c r="A62" s="22"/>
      <c r="B62" s="22"/>
      <c r="C62" s="22"/>
      <c r="D62" s="22"/>
      <c r="E62" s="22"/>
    </row>
    <row r="63" spans="1:5" x14ac:dyDescent="0.2">
      <c r="A63" s="22"/>
      <c r="B63" s="22"/>
      <c r="C63" s="22"/>
      <c r="D63" s="22"/>
      <c r="E63" s="22"/>
    </row>
    <row r="64" spans="1:5" x14ac:dyDescent="0.2">
      <c r="A64" s="22"/>
      <c r="B64" s="22"/>
      <c r="C64" s="22"/>
      <c r="D64" s="22"/>
      <c r="E64" s="22"/>
    </row>
    <row r="65" spans="1:5" x14ac:dyDescent="0.2">
      <c r="A65" s="22"/>
      <c r="B65" s="22"/>
      <c r="C65" s="22"/>
      <c r="D65" s="22"/>
      <c r="E65" s="22"/>
    </row>
    <row r="66" spans="1:5" x14ac:dyDescent="0.2">
      <c r="A66" s="22"/>
      <c r="B66" s="22"/>
      <c r="C66" s="22"/>
      <c r="D66" s="22"/>
      <c r="E66" s="22"/>
    </row>
    <row r="67" spans="1:5" x14ac:dyDescent="0.2">
      <c r="A67" s="22"/>
      <c r="B67" s="22"/>
      <c r="C67" s="22"/>
      <c r="D67" s="22"/>
      <c r="E67" s="22"/>
    </row>
    <row r="68" spans="1:5" x14ac:dyDescent="0.2">
      <c r="A68" s="22"/>
      <c r="B68" s="22"/>
      <c r="C68" s="22"/>
      <c r="D68" s="22"/>
      <c r="E68" s="22"/>
    </row>
    <row r="69" spans="1:5" x14ac:dyDescent="0.2">
      <c r="A69" s="22"/>
      <c r="B69" s="22"/>
      <c r="C69" s="22"/>
      <c r="D69" s="22"/>
      <c r="E69" s="22"/>
    </row>
    <row r="70" spans="1:5" x14ac:dyDescent="0.2">
      <c r="A70" s="22"/>
      <c r="B70" s="22"/>
      <c r="C70" s="22"/>
      <c r="D70" s="22"/>
      <c r="E70" s="22"/>
    </row>
    <row r="71" spans="1:5" x14ac:dyDescent="0.2">
      <c r="A71" s="39"/>
      <c r="B71" s="22"/>
      <c r="C71" s="22"/>
      <c r="D71" s="22"/>
      <c r="E71" s="22"/>
    </row>
    <row r="72" spans="1:5" x14ac:dyDescent="0.2">
      <c r="A72" s="22"/>
      <c r="B72" s="22"/>
      <c r="C72" s="22"/>
      <c r="D72" s="22"/>
      <c r="E72" s="22"/>
    </row>
    <row r="73" spans="1:5" x14ac:dyDescent="0.2">
      <c r="A73" s="22"/>
      <c r="B73" s="22"/>
      <c r="C73" s="22"/>
      <c r="D73" s="22"/>
      <c r="E73" s="22"/>
    </row>
    <row r="74" spans="1:5" x14ac:dyDescent="0.2">
      <c r="A74" s="22"/>
      <c r="B74" s="22"/>
      <c r="C74" s="22"/>
      <c r="D74" s="22"/>
      <c r="E74" s="22"/>
    </row>
    <row r="75" spans="1:5" x14ac:dyDescent="0.2">
      <c r="A75" s="22"/>
      <c r="B75" s="22"/>
      <c r="C75" s="22"/>
      <c r="D75" s="22"/>
      <c r="E75" s="22"/>
    </row>
    <row r="76" spans="1:5" x14ac:dyDescent="0.2">
      <c r="A76" s="22"/>
      <c r="B76" s="22"/>
      <c r="C76" s="22"/>
      <c r="D76" s="22"/>
      <c r="E76" s="22"/>
    </row>
    <row r="77" spans="1:5" x14ac:dyDescent="0.2">
      <c r="A77" s="22"/>
      <c r="B77" s="22"/>
      <c r="C77" s="22"/>
      <c r="D77" s="22"/>
      <c r="E77" s="22"/>
    </row>
    <row r="78" spans="1:5" x14ac:dyDescent="0.2">
      <c r="A78" s="33"/>
      <c r="B78" s="34"/>
      <c r="C78" s="34"/>
      <c r="D78" s="35"/>
      <c r="E78" s="36"/>
    </row>
    <row r="79" spans="1:5" x14ac:dyDescent="0.2">
      <c r="A79" s="37"/>
      <c r="B79" s="38"/>
      <c r="C79" s="38"/>
      <c r="D79" s="37"/>
      <c r="E79" s="37"/>
    </row>
    <row r="80" spans="1:5" x14ac:dyDescent="0.2">
      <c r="A80" s="39"/>
      <c r="B80" s="22"/>
      <c r="C80" s="22"/>
      <c r="D80" s="39"/>
      <c r="E80" s="39"/>
    </row>
    <row r="81" spans="1:5" x14ac:dyDescent="0.2">
      <c r="A81" s="22"/>
      <c r="B81" s="22"/>
      <c r="C81" s="22"/>
      <c r="D81" s="22"/>
      <c r="E81" s="22"/>
    </row>
    <row r="82" spans="1:5" x14ac:dyDescent="0.2">
      <c r="A82" s="22"/>
      <c r="B82" s="22"/>
      <c r="C82" s="22"/>
      <c r="D82" s="22"/>
      <c r="E82" s="22"/>
    </row>
    <row r="83" spans="1:5" x14ac:dyDescent="0.2">
      <c r="A83" s="22"/>
      <c r="B83" s="22"/>
      <c r="C83" s="22"/>
      <c r="D83" s="22"/>
      <c r="E83" s="22"/>
    </row>
    <row r="84" spans="1:5" x14ac:dyDescent="0.2">
      <c r="A84" s="37"/>
      <c r="B84" s="38"/>
      <c r="C84" s="38"/>
      <c r="D84" s="37"/>
      <c r="E84" s="37"/>
    </row>
    <row r="85" spans="1:5" x14ac:dyDescent="0.2">
      <c r="A85" s="37"/>
      <c r="B85" s="38"/>
      <c r="C85" s="38"/>
      <c r="D85" s="37"/>
      <c r="E85" s="37"/>
    </row>
    <row r="86" spans="1:5" x14ac:dyDescent="0.2">
      <c r="A86" s="37"/>
      <c r="B86" s="38"/>
      <c r="C86" s="38"/>
      <c r="D86" s="37"/>
      <c r="E86" s="37"/>
    </row>
    <row r="87" spans="1:5" x14ac:dyDescent="0.2">
      <c r="A87" s="29"/>
    </row>
    <row r="88" spans="1:5" x14ac:dyDescent="0.2">
      <c r="A88" s="22"/>
      <c r="B88" s="22"/>
      <c r="C88" s="22"/>
      <c r="D88" s="22"/>
      <c r="E88" s="25"/>
    </row>
    <row r="89" spans="1:5" x14ac:dyDescent="0.2">
      <c r="A89" s="39"/>
      <c r="B89" s="22"/>
      <c r="C89" s="22"/>
      <c r="D89" s="39"/>
      <c r="E89" s="39"/>
    </row>
    <row r="90" spans="1:5" x14ac:dyDescent="0.2">
      <c r="A90" s="22"/>
      <c r="B90" s="22"/>
      <c r="C90" s="22"/>
      <c r="D90" s="22"/>
      <c r="E90" s="22"/>
    </row>
    <row r="91" spans="1:5" x14ac:dyDescent="0.2">
      <c r="A91" s="22"/>
      <c r="B91" s="22"/>
      <c r="C91" s="22"/>
      <c r="D91" s="22"/>
      <c r="E91" s="22"/>
    </row>
    <row r="92" spans="1:5" x14ac:dyDescent="0.2">
      <c r="A92" s="22"/>
      <c r="B92" s="22"/>
      <c r="C92" s="22"/>
      <c r="D92" s="22"/>
      <c r="E92" s="22"/>
    </row>
    <row r="93" spans="1:5" x14ac:dyDescent="0.2">
      <c r="A93" s="22"/>
      <c r="B93" s="22"/>
      <c r="C93" s="22"/>
      <c r="D93" s="22"/>
      <c r="E93" s="22"/>
    </row>
    <row r="94" spans="1:5" x14ac:dyDescent="0.2">
      <c r="A94" s="22"/>
      <c r="B94" s="22"/>
      <c r="C94" s="22"/>
      <c r="D94" s="22"/>
      <c r="E94" s="22"/>
    </row>
    <row r="95" spans="1:5" x14ac:dyDescent="0.2">
      <c r="A95" s="22"/>
      <c r="B95" s="22"/>
      <c r="C95" s="22"/>
      <c r="D95" s="22"/>
      <c r="E95" s="22"/>
    </row>
    <row r="96" spans="1:5" x14ac:dyDescent="0.2">
      <c r="A96" s="22"/>
      <c r="B96" s="22"/>
      <c r="C96" s="22"/>
      <c r="D96" s="22"/>
      <c r="E96" s="22"/>
    </row>
    <row r="97" spans="1:7" x14ac:dyDescent="0.2">
      <c r="A97" s="22"/>
      <c r="B97" s="22"/>
      <c r="C97" s="22"/>
      <c r="D97" s="22"/>
      <c r="E97" s="22"/>
    </row>
    <row r="98" spans="1:7" x14ac:dyDescent="0.2">
      <c r="A98" s="39"/>
      <c r="B98" s="22"/>
      <c r="C98" s="22"/>
      <c r="D98" s="39"/>
      <c r="E98" s="39"/>
    </row>
    <row r="99" spans="1:7" x14ac:dyDescent="0.2">
      <c r="A99" s="22"/>
      <c r="B99" s="22"/>
      <c r="C99" s="22"/>
      <c r="D99" s="22"/>
      <c r="E99" s="22"/>
    </row>
    <row r="100" spans="1:7" x14ac:dyDescent="0.2">
      <c r="A100" s="22"/>
      <c r="B100" s="22"/>
      <c r="C100" s="22"/>
      <c r="D100" s="22"/>
      <c r="E100" s="22"/>
    </row>
    <row r="101" spans="1:7" x14ac:dyDescent="0.2">
      <c r="A101" s="22"/>
      <c r="B101" s="22"/>
      <c r="C101" s="22"/>
      <c r="D101" s="22"/>
      <c r="E101" s="22"/>
    </row>
    <row r="102" spans="1:7" ht="25.5" customHeight="1" x14ac:dyDescent="0.2">
      <c r="A102" s="39"/>
      <c r="B102" s="22"/>
      <c r="C102" s="22"/>
      <c r="D102" s="39"/>
      <c r="E102" s="39"/>
    </row>
    <row r="103" spans="1:7" x14ac:dyDescent="0.2">
      <c r="A103" s="22"/>
      <c r="B103" s="22"/>
      <c r="C103" s="22"/>
      <c r="D103" s="22"/>
      <c r="E103" s="22"/>
    </row>
    <row r="104" spans="1:7" x14ac:dyDescent="0.2">
      <c r="A104" s="22"/>
      <c r="B104" s="22"/>
      <c r="C104" s="22"/>
      <c r="D104" s="22"/>
      <c r="E104" s="22"/>
    </row>
    <row r="105" spans="1:7" x14ac:dyDescent="0.2">
      <c r="A105" s="39"/>
      <c r="B105" s="22"/>
      <c r="C105" s="22"/>
      <c r="D105" s="22"/>
      <c r="E105" s="22"/>
    </row>
    <row r="106" spans="1:7" x14ac:dyDescent="0.2">
      <c r="A106" s="117"/>
      <c r="B106" s="118"/>
      <c r="C106" s="118"/>
      <c r="D106" s="118"/>
      <c r="E106" s="119"/>
    </row>
    <row r="107" spans="1:7" x14ac:dyDescent="0.2">
      <c r="A107" s="43"/>
      <c r="B107" s="42"/>
      <c r="C107" s="40"/>
      <c r="D107" s="40"/>
      <c r="E107" s="41"/>
    </row>
    <row r="108" spans="1:7" x14ac:dyDescent="0.2">
      <c r="A108" s="37"/>
      <c r="B108" s="38"/>
      <c r="C108" s="38"/>
      <c r="D108" s="37"/>
      <c r="E108" s="37"/>
      <c r="F108" s="29"/>
      <c r="G108" s="29"/>
    </row>
    <row r="109" spans="1:7" x14ac:dyDescent="0.2">
      <c r="F109" s="29"/>
      <c r="G109" s="29"/>
    </row>
    <row r="110" spans="1:7" x14ac:dyDescent="0.2">
      <c r="A110" s="29"/>
    </row>
    <row r="114" spans="2:7" x14ac:dyDescent="0.2">
      <c r="D114" s="29"/>
      <c r="E114" s="29"/>
    </row>
    <row r="115" spans="2:7" x14ac:dyDescent="0.2">
      <c r="D115" s="29"/>
      <c r="E115" s="29"/>
    </row>
    <row r="116" spans="2:7" x14ac:dyDescent="0.2">
      <c r="C116" s="29"/>
      <c r="D116" s="29"/>
    </row>
    <row r="117" spans="2:7" x14ac:dyDescent="0.2">
      <c r="C117" s="29"/>
      <c r="D117" s="29"/>
    </row>
    <row r="118" spans="2:7" x14ac:dyDescent="0.2">
      <c r="C118" s="29"/>
      <c r="D118" s="29"/>
    </row>
    <row r="119" spans="2:7" x14ac:dyDescent="0.2">
      <c r="C119" s="29"/>
      <c r="D119" s="29"/>
    </row>
    <row r="120" spans="2:7" x14ac:dyDescent="0.2">
      <c r="C120" s="29"/>
      <c r="D120" s="29"/>
    </row>
    <row r="121" spans="2:7" x14ac:dyDescent="0.2">
      <c r="C121" s="29"/>
      <c r="D121" s="29"/>
    </row>
    <row r="122" spans="2:7" x14ac:dyDescent="0.2">
      <c r="C122" s="29"/>
      <c r="D122" s="29"/>
    </row>
    <row r="125" spans="2:7" x14ac:dyDescent="0.2">
      <c r="B125" s="29"/>
      <c r="C125" s="29"/>
      <c r="F125" s="29"/>
      <c r="G125" s="29"/>
    </row>
    <row r="126" spans="2:7" x14ac:dyDescent="0.2">
      <c r="B126" s="29"/>
      <c r="C126" s="29"/>
    </row>
    <row r="127" spans="2:7" x14ac:dyDescent="0.2">
      <c r="D127" s="29"/>
      <c r="E127" s="29"/>
    </row>
    <row r="128" spans="2:7" x14ac:dyDescent="0.2">
      <c r="D128" s="29"/>
      <c r="E128" s="29"/>
    </row>
    <row r="130" spans="1:5" x14ac:dyDescent="0.2">
      <c r="D130" s="29"/>
      <c r="E130" s="29"/>
    </row>
    <row r="131" spans="1:5" x14ac:dyDescent="0.2">
      <c r="B131" s="29"/>
      <c r="C131" s="29"/>
    </row>
    <row r="133" spans="1:5" x14ac:dyDescent="0.2">
      <c r="D133" s="29"/>
      <c r="E133" s="29"/>
    </row>
    <row r="138" spans="1:5" x14ac:dyDescent="0.2">
      <c r="A138" s="24" t="s">
        <v>29</v>
      </c>
    </row>
    <row r="139" spans="1:5" x14ac:dyDescent="0.2">
      <c r="A139" s="24" t="s">
        <v>30</v>
      </c>
    </row>
  </sheetData>
  <mergeCells count="1">
    <mergeCell ref="A106:E10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ORÇAMENTÁRIA</vt:lpstr>
      <vt:lpstr>cronograma</vt:lpstr>
      <vt:lpstr>Plan1</vt:lpstr>
      <vt:lpstr>cronograma!Area_de_impressao</vt:lpstr>
      <vt:lpstr>'PLANILHA ORÇAMENTÁRIA'!Area_de_impressao</vt:lpstr>
      <vt:lpstr>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MAM</dc:creator>
  <cp:lastModifiedBy>MÁRCIA REIMANN</cp:lastModifiedBy>
  <cp:revision>0</cp:revision>
  <cp:lastPrinted>2017-09-27T21:02:44Z</cp:lastPrinted>
  <dcterms:created xsi:type="dcterms:W3CDTF">2003-09-23T18:01:52Z</dcterms:created>
  <dcterms:modified xsi:type="dcterms:W3CDTF">2018-01-16T18:59:43Z</dcterms:modified>
</cp:coreProperties>
</file>